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9-PSC\3- PREVOYANCE\09- MISE EN PLACE CONTRAT\7-PACK Modèles documents\"/>
    </mc:Choice>
  </mc:AlternateContent>
  <xr:revisionPtr revIDLastSave="0" documentId="13_ncr:1_{1A4EB50E-D7FD-4E1C-BD16-5EC64B26EEDD}" xr6:coauthVersionLast="36" xr6:coauthVersionMax="36" xr10:uidLastSave="{00000000-0000-0000-0000-000000000000}"/>
  <workbookProtection lockStructure="1"/>
  <bookViews>
    <workbookView xWindow="-28920" yWindow="-120" windowWidth="29040" windowHeight="15840" xr2:uid="{FF820DBA-64E4-4FAF-BEFC-C80328DCBD13}"/>
  </bookViews>
  <sheets>
    <sheet name="Moins de 50 agents" sheetId="1" r:id="rId1"/>
    <sheet name="plus de 50 agents" sheetId="3" r:id="rId2"/>
    <sheet name="Feuil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6" i="3"/>
  <c r="G16" i="1" l="1"/>
  <c r="G6" i="1"/>
  <c r="C17" i="3" l="1"/>
  <c r="E17" i="3" s="1"/>
  <c r="C16" i="3"/>
  <c r="E16" i="3" s="1"/>
  <c r="C15" i="3"/>
  <c r="C17" i="1"/>
  <c r="E17" i="1" s="1"/>
  <c r="C16" i="1"/>
  <c r="E16" i="1" s="1"/>
  <c r="C15" i="1"/>
  <c r="E15" i="1" l="1"/>
  <c r="E18" i="1" s="1"/>
  <c r="D15" i="1"/>
  <c r="D18" i="1" s="1"/>
  <c r="C18" i="3"/>
  <c r="D15" i="3"/>
  <c r="D18" i="3" s="1"/>
  <c r="E15" i="3"/>
  <c r="E18" i="3" s="1"/>
  <c r="C18" i="1"/>
  <c r="C8" i="3"/>
  <c r="C7" i="3"/>
  <c r="C6" i="3"/>
  <c r="C5" i="3"/>
  <c r="C8" i="1"/>
  <c r="C7" i="1"/>
  <c r="C6" i="1"/>
  <c r="C5" i="1"/>
  <c r="D5" i="1" l="1"/>
  <c r="E5" i="1"/>
  <c r="E8" i="3"/>
  <c r="E7" i="3"/>
  <c r="E6" i="3"/>
  <c r="C9" i="3" l="1"/>
  <c r="D5" i="3"/>
  <c r="D9" i="3" s="1"/>
  <c r="E5" i="3"/>
  <c r="E9" i="3" s="1"/>
  <c r="E8" i="1"/>
  <c r="E7" i="1"/>
  <c r="E6" i="1"/>
  <c r="E9" i="1" l="1"/>
  <c r="D9" i="1"/>
  <c r="C9" i="1"/>
</calcChain>
</file>

<file path=xl/sharedStrings.xml><?xml version="1.0" encoding="utf-8"?>
<sst xmlns="http://schemas.openxmlformats.org/spreadsheetml/2006/main" count="68" uniqueCount="23">
  <si>
    <t>Collectivité de moins de 50 agents</t>
  </si>
  <si>
    <t>TBI :</t>
  </si>
  <si>
    <t>NBI :</t>
  </si>
  <si>
    <r>
      <rPr>
        <b/>
        <sz val="16"/>
        <color theme="1"/>
        <rFont val="Calibri"/>
        <family val="2"/>
        <scheme val="minor"/>
      </rPr>
      <t>RI</t>
    </r>
    <r>
      <rPr>
        <sz val="16"/>
        <color theme="1"/>
        <rFont val="Calibri"/>
        <family val="2"/>
        <scheme val="minor"/>
      </rPr>
      <t xml:space="preserve"> (régime indemnitaire) :</t>
    </r>
  </si>
  <si>
    <t>Coût mensuel</t>
  </si>
  <si>
    <t>Option 1 : Perte de retraite consécutive à invalidité</t>
  </si>
  <si>
    <t>Option 2 Decès à hauteur de 10,000 €</t>
  </si>
  <si>
    <t>Option 3 : Maintien du RI lors du plein traitement CLM/CLD/CGM</t>
  </si>
  <si>
    <t>prise en charge employeur</t>
  </si>
  <si>
    <t>reste à charge agent</t>
  </si>
  <si>
    <t>TOTAL PAR MOIS</t>
  </si>
  <si>
    <t>Collectivité de plus de 50 agents (hors SDIS)</t>
  </si>
  <si>
    <t>HYPOTHESE 1</t>
  </si>
  <si>
    <t>HYPOTHESE 2</t>
  </si>
  <si>
    <r>
      <rPr>
        <b/>
        <sz val="22"/>
        <color theme="1"/>
        <rFont val="Calibri"/>
        <family val="2"/>
        <scheme val="minor"/>
      </rPr>
      <t>Garanties de bases</t>
    </r>
    <r>
      <rPr>
        <b/>
        <sz val="10"/>
        <color theme="1"/>
        <rFont val="Calibri"/>
        <family val="2"/>
        <scheme val="minor"/>
      </rPr>
      <t xml:space="preserve">
incapacité temporaire de travail 
+
invalidité
+
Décès</t>
    </r>
  </si>
  <si>
    <t>Garanties de base</t>
  </si>
  <si>
    <r>
      <rPr>
        <b/>
        <sz val="22"/>
        <color theme="1"/>
        <rFont val="Calibri"/>
        <family val="2"/>
        <scheme val="minor"/>
      </rPr>
      <t>Garanties de bases</t>
    </r>
    <r>
      <rPr>
        <b/>
        <sz val="10"/>
        <color theme="1"/>
        <rFont val="Calibri"/>
        <family val="2"/>
        <scheme val="minor"/>
      </rPr>
      <t xml:space="preserve">
incapacité temporaire de travail 
+
invalidité</t>
    </r>
  </si>
  <si>
    <t xml:space="preserve">Garanties de base </t>
  </si>
  <si>
    <t>Taux pris en charge par l'employeur</t>
  </si>
  <si>
    <t>Taux reste à charge de l'agent</t>
  </si>
  <si>
    <t>Taux à la charge de l'agent</t>
  </si>
  <si>
    <t>Pour calculer votre cotisation, merci de compléter les cases ci-dessus 
ainsi que le taux pris en charge par l'employeur ci-dessous</t>
  </si>
  <si>
    <t>ATTENTION 
ce simulateur n'est qu'indicatif sur les principaux postes de rémunération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</si>
</sst>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4" borderId="3" xfId="0" applyFont="1" applyFill="1" applyBorder="1" applyAlignment="1">
      <alignment wrapText="1"/>
    </xf>
    <xf numFmtId="10" fontId="1" fillId="4" borderId="4" xfId="0" applyNumberFormat="1" applyFont="1" applyFill="1" applyBorder="1"/>
    <xf numFmtId="0" fontId="4" fillId="3" borderId="8" xfId="0" applyFont="1" applyFill="1" applyBorder="1" applyAlignment="1">
      <alignment wrapText="1"/>
    </xf>
    <xf numFmtId="10" fontId="4" fillId="3" borderId="9" xfId="0" applyNumberFormat="1" applyFont="1" applyFill="1" applyBorder="1"/>
    <xf numFmtId="0" fontId="4" fillId="2" borderId="11" xfId="0" applyFont="1" applyFill="1" applyBorder="1" applyAlignment="1">
      <alignment wrapText="1"/>
    </xf>
    <xf numFmtId="10" fontId="4" fillId="2" borderId="1" xfId="0" applyNumberFormat="1" applyFont="1" applyFill="1" applyBorder="1"/>
    <xf numFmtId="164" fontId="1" fillId="4" borderId="5" xfId="0" applyNumberFormat="1" applyFont="1" applyFill="1" applyBorder="1"/>
    <xf numFmtId="164" fontId="4" fillId="3" borderId="10" xfId="0" applyNumberFormat="1" applyFont="1" applyFill="1" applyBorder="1"/>
    <xf numFmtId="164" fontId="4" fillId="2" borderId="12" xfId="0" applyNumberFormat="1" applyFont="1" applyFill="1" applyBorder="1"/>
    <xf numFmtId="0" fontId="2" fillId="6" borderId="13" xfId="0" applyFont="1" applyFill="1" applyBorder="1"/>
    <xf numFmtId="0" fontId="3" fillId="6" borderId="13" xfId="0" applyFont="1" applyFill="1" applyBorder="1"/>
    <xf numFmtId="0" fontId="1" fillId="4" borderId="3" xfId="0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9" fontId="0" fillId="0" borderId="0" xfId="0" applyNumberFormat="1"/>
    <xf numFmtId="9" fontId="0" fillId="0" borderId="0" xfId="1" applyFont="1"/>
    <xf numFmtId="0" fontId="7" fillId="5" borderId="14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9" fontId="0" fillId="0" borderId="0" xfId="1" applyFont="1" applyProtection="1">
      <protection locked="0"/>
    </xf>
    <xf numFmtId="0" fontId="5" fillId="5" borderId="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wrapText="1"/>
    </xf>
    <xf numFmtId="0" fontId="12" fillId="8" borderId="19" xfId="0" applyFont="1" applyFill="1" applyBorder="1" applyAlignment="1">
      <alignment horizontal="center" wrapText="1"/>
    </xf>
    <xf numFmtId="0" fontId="12" fillId="8" borderId="20" xfId="0" applyFont="1" applyFill="1" applyBorder="1" applyAlignment="1">
      <alignment horizontal="center" wrapText="1"/>
    </xf>
    <xf numFmtId="0" fontId="12" fillId="8" borderId="21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horizontal="center" wrapText="1"/>
    </xf>
    <xf numFmtId="0" fontId="12" fillId="8" borderId="14" xfId="0" applyFont="1" applyFill="1" applyBorder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777240</xdr:colOff>
      <xdr:row>2</xdr:row>
      <xdr:rowOff>76200</xdr:rowOff>
    </xdr:from>
    <xdr:to>
      <xdr:col>5</xdr:col>
      <xdr:colOff>1035843</xdr:colOff>
      <xdr:row>2</xdr:row>
      <xdr:rowOff>470296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38B75DB6-046E-4943-A077-C8DF342EAF0F}"/>
            </a:ext>
          </a:extLst>
        </xdr:cNvPr>
        <xdr:cNvCxnSpPr/>
      </xdr:nvCxnSpPr>
      <xdr:spPr>
        <a:xfrm flipH="1" flipV="1">
          <a:off x="5152787" y="623888"/>
          <a:ext cx="2681525" cy="39409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2</xdr:row>
      <xdr:rowOff>53340</xdr:rowOff>
    </xdr:from>
    <xdr:to>
      <xdr:col>5</xdr:col>
      <xdr:colOff>1047750</xdr:colOff>
      <xdr:row>2</xdr:row>
      <xdr:rowOff>476249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A5619AFE-6CB2-428B-943E-BD95916774B9}"/>
            </a:ext>
          </a:extLst>
        </xdr:cNvPr>
        <xdr:cNvCxnSpPr/>
      </xdr:nvCxnSpPr>
      <xdr:spPr>
        <a:xfrm flipH="1" flipV="1">
          <a:off x="6652498" y="601028"/>
          <a:ext cx="1193721" cy="42290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649A671B-41E0-412E-B371-D6C465A56BD5}"/>
            </a:ext>
          </a:extLst>
        </xdr:cNvPr>
        <xdr:cNvCxnSpPr/>
      </xdr:nvCxnSpPr>
      <xdr:spPr>
        <a:xfrm flipV="1">
          <a:off x="7822406" y="601030"/>
          <a:ext cx="150328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777240</xdr:colOff>
      <xdr:row>12</xdr:row>
      <xdr:rowOff>76200</xdr:rowOff>
    </xdr:from>
    <xdr:to>
      <xdr:col>5</xdr:col>
      <xdr:colOff>1035843</xdr:colOff>
      <xdr:row>12</xdr:row>
      <xdr:rowOff>470296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4E735879-E2B2-41A6-A68C-0B9F8E0929B2}"/>
            </a:ext>
          </a:extLst>
        </xdr:cNvPr>
        <xdr:cNvCxnSpPr/>
      </xdr:nvCxnSpPr>
      <xdr:spPr>
        <a:xfrm flipH="1" flipV="1">
          <a:off x="5200153" y="622852"/>
          <a:ext cx="2834494" cy="39409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12</xdr:row>
      <xdr:rowOff>53340</xdr:rowOff>
    </xdr:from>
    <xdr:to>
      <xdr:col>5</xdr:col>
      <xdr:colOff>1047750</xdr:colOff>
      <xdr:row>12</xdr:row>
      <xdr:rowOff>476249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5A4536A7-EF4D-4B0B-AD30-4E49844EDBEB}"/>
            </a:ext>
          </a:extLst>
        </xdr:cNvPr>
        <xdr:cNvCxnSpPr/>
      </xdr:nvCxnSpPr>
      <xdr:spPr>
        <a:xfrm flipH="1" flipV="1">
          <a:off x="6876387" y="599992"/>
          <a:ext cx="1170167" cy="41338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2754E0D1-4CA6-4BEF-8F2E-7240C4459DD9}"/>
            </a:ext>
          </a:extLst>
        </xdr:cNvPr>
        <xdr:cNvCxnSpPr/>
      </xdr:nvCxnSpPr>
      <xdr:spPr>
        <a:xfrm flipV="1">
          <a:off x="8022741" y="599994"/>
          <a:ext cx="1498366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3</xdr:row>
      <xdr:rowOff>619125</xdr:rowOff>
    </xdr:from>
    <xdr:to>
      <xdr:col>7</xdr:col>
      <xdr:colOff>685801</xdr:colOff>
      <xdr:row>4</xdr:row>
      <xdr:rowOff>47625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B33842C5-313F-41BA-B36C-53BAFB8F3062}"/>
            </a:ext>
          </a:extLst>
        </xdr:cNvPr>
        <xdr:cNvCxnSpPr/>
      </xdr:nvCxnSpPr>
      <xdr:spPr>
        <a:xfrm flipH="1">
          <a:off x="9934575" y="1638300"/>
          <a:ext cx="628651" cy="2857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95AC5E9D-407E-4C23-AE01-12787C220977}"/>
            </a:ext>
          </a:extLst>
        </xdr:cNvPr>
        <xdr:cNvCxnSpPr/>
      </xdr:nvCxnSpPr>
      <xdr:spPr>
        <a:xfrm flipV="1">
          <a:off x="8015287" y="605792"/>
          <a:ext cx="150209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57151</xdr:colOff>
      <xdr:row>13</xdr:row>
      <xdr:rowOff>828675</xdr:rowOff>
    </xdr:from>
    <xdr:to>
      <xdr:col>7</xdr:col>
      <xdr:colOff>752475</xdr:colOff>
      <xdr:row>14</xdr:row>
      <xdr:rowOff>47625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4FBA83C2-B22A-441A-A51D-0EAE4889B560}"/>
            </a:ext>
          </a:extLst>
        </xdr:cNvPr>
        <xdr:cNvCxnSpPr/>
      </xdr:nvCxnSpPr>
      <xdr:spPr>
        <a:xfrm flipH="1">
          <a:off x="9934576" y="5267325"/>
          <a:ext cx="695324" cy="4000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A18F7983-CD7E-4848-BD25-4EAC603F9CF9}"/>
            </a:ext>
          </a:extLst>
        </xdr:cNvPr>
        <xdr:cNvCxnSpPr/>
      </xdr:nvCxnSpPr>
      <xdr:spPr>
        <a:xfrm flipV="1">
          <a:off x="8015287" y="605792"/>
          <a:ext cx="150209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777240</xdr:colOff>
      <xdr:row>2</xdr:row>
      <xdr:rowOff>76200</xdr:rowOff>
    </xdr:from>
    <xdr:to>
      <xdr:col>5</xdr:col>
      <xdr:colOff>1035843</xdr:colOff>
      <xdr:row>2</xdr:row>
      <xdr:rowOff>470296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12B8107D-01A1-4976-A537-652380806619}"/>
            </a:ext>
          </a:extLst>
        </xdr:cNvPr>
        <xdr:cNvCxnSpPr/>
      </xdr:nvCxnSpPr>
      <xdr:spPr>
        <a:xfrm flipH="1" flipV="1">
          <a:off x="5196840" y="628650"/>
          <a:ext cx="2830353" cy="39409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2</xdr:row>
      <xdr:rowOff>53340</xdr:rowOff>
    </xdr:from>
    <xdr:to>
      <xdr:col>5</xdr:col>
      <xdr:colOff>1047750</xdr:colOff>
      <xdr:row>2</xdr:row>
      <xdr:rowOff>476249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47502892-C024-4EE3-8571-8DDBE5998779}"/>
            </a:ext>
          </a:extLst>
        </xdr:cNvPr>
        <xdr:cNvCxnSpPr/>
      </xdr:nvCxnSpPr>
      <xdr:spPr>
        <a:xfrm flipH="1" flipV="1">
          <a:off x="6865620" y="605790"/>
          <a:ext cx="1173480" cy="41338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87D1C456-79C7-4FE4-96EA-37A5774B4405}"/>
            </a:ext>
          </a:extLst>
        </xdr:cNvPr>
        <xdr:cNvCxnSpPr/>
      </xdr:nvCxnSpPr>
      <xdr:spPr>
        <a:xfrm flipV="1">
          <a:off x="8015287" y="605792"/>
          <a:ext cx="144494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777240</xdr:colOff>
      <xdr:row>12</xdr:row>
      <xdr:rowOff>76200</xdr:rowOff>
    </xdr:from>
    <xdr:to>
      <xdr:col>5</xdr:col>
      <xdr:colOff>1035843</xdr:colOff>
      <xdr:row>12</xdr:row>
      <xdr:rowOff>470296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6D17AD4E-BDD1-4EF2-B4F0-5765F8C62043}"/>
            </a:ext>
          </a:extLst>
        </xdr:cNvPr>
        <xdr:cNvCxnSpPr/>
      </xdr:nvCxnSpPr>
      <xdr:spPr>
        <a:xfrm flipH="1" flipV="1">
          <a:off x="5200153" y="622852"/>
          <a:ext cx="2834494" cy="39409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12</xdr:row>
      <xdr:rowOff>53340</xdr:rowOff>
    </xdr:from>
    <xdr:to>
      <xdr:col>5</xdr:col>
      <xdr:colOff>1047750</xdr:colOff>
      <xdr:row>12</xdr:row>
      <xdr:rowOff>476249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FAF570FD-9F19-460C-A651-F896F316567C}"/>
            </a:ext>
          </a:extLst>
        </xdr:cNvPr>
        <xdr:cNvCxnSpPr/>
      </xdr:nvCxnSpPr>
      <xdr:spPr>
        <a:xfrm flipH="1" flipV="1">
          <a:off x="6876387" y="599992"/>
          <a:ext cx="1170167" cy="41338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B5CEF14B-9DEE-4446-BE00-2B6C2E29B249}"/>
            </a:ext>
          </a:extLst>
        </xdr:cNvPr>
        <xdr:cNvCxnSpPr/>
      </xdr:nvCxnSpPr>
      <xdr:spPr>
        <a:xfrm flipV="1">
          <a:off x="8022741" y="599994"/>
          <a:ext cx="1448671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FC7D1555-E6FC-450F-A882-ACFF093AAB97}"/>
            </a:ext>
          </a:extLst>
        </xdr:cNvPr>
        <xdr:cNvCxnSpPr/>
      </xdr:nvCxnSpPr>
      <xdr:spPr>
        <a:xfrm flipV="1">
          <a:off x="8015287" y="4025267"/>
          <a:ext cx="150209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98B605C1-E61A-4ECC-8701-D72B0B81DADB}"/>
            </a:ext>
          </a:extLst>
        </xdr:cNvPr>
        <xdr:cNvCxnSpPr/>
      </xdr:nvCxnSpPr>
      <xdr:spPr>
        <a:xfrm flipV="1">
          <a:off x="8015287" y="4025267"/>
          <a:ext cx="150209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57151</xdr:colOff>
      <xdr:row>3</xdr:row>
      <xdr:rowOff>612913</xdr:rowOff>
    </xdr:from>
    <xdr:to>
      <xdr:col>7</xdr:col>
      <xdr:colOff>737152</xdr:colOff>
      <xdr:row>4</xdr:row>
      <xdr:rowOff>47625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DC8AF50C-8DAA-44AD-9CA3-15A28E821D3F}"/>
            </a:ext>
          </a:extLst>
        </xdr:cNvPr>
        <xdr:cNvCxnSpPr/>
      </xdr:nvCxnSpPr>
      <xdr:spPr>
        <a:xfrm flipH="1">
          <a:off x="9888608" y="1623391"/>
          <a:ext cx="680001" cy="29610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2</xdr:row>
      <xdr:rowOff>53342</xdr:rowOff>
    </xdr:from>
    <xdr:to>
      <xdr:col>6</xdr:col>
      <xdr:colOff>401955</xdr:colOff>
      <xdr:row>2</xdr:row>
      <xdr:rowOff>470296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9B4ABAB7-C277-4735-A5B1-46D5217A7B66}"/>
            </a:ext>
          </a:extLst>
        </xdr:cNvPr>
        <xdr:cNvCxnSpPr/>
      </xdr:nvCxnSpPr>
      <xdr:spPr>
        <a:xfrm flipV="1">
          <a:off x="8015287" y="4025267"/>
          <a:ext cx="1502093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598170</xdr:colOff>
      <xdr:row>12</xdr:row>
      <xdr:rowOff>53340</xdr:rowOff>
    </xdr:from>
    <xdr:to>
      <xdr:col>5</xdr:col>
      <xdr:colOff>1047750</xdr:colOff>
      <xdr:row>12</xdr:row>
      <xdr:rowOff>476249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62FEC522-41C2-4124-8964-FD2E1DB44C51}"/>
            </a:ext>
          </a:extLst>
        </xdr:cNvPr>
        <xdr:cNvCxnSpPr/>
      </xdr:nvCxnSpPr>
      <xdr:spPr>
        <a:xfrm flipH="1" flipV="1">
          <a:off x="6876387" y="599992"/>
          <a:ext cx="1170167" cy="41338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5D3927C2-150B-4640-B34D-24BE941CCA83}"/>
            </a:ext>
          </a:extLst>
        </xdr:cNvPr>
        <xdr:cNvCxnSpPr/>
      </xdr:nvCxnSpPr>
      <xdr:spPr>
        <a:xfrm flipV="1">
          <a:off x="8022741" y="599994"/>
          <a:ext cx="1448671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82DB03B-7AC1-407F-9ACB-E86F981D966D}"/>
            </a:ext>
          </a:extLst>
        </xdr:cNvPr>
        <xdr:cNvCxnSpPr/>
      </xdr:nvCxnSpPr>
      <xdr:spPr>
        <a:xfrm flipV="1">
          <a:off x="8022741" y="599994"/>
          <a:ext cx="1448671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B29A1AF-DDB3-44E4-A226-4421A1303EF1}"/>
            </a:ext>
          </a:extLst>
        </xdr:cNvPr>
        <xdr:cNvCxnSpPr/>
      </xdr:nvCxnSpPr>
      <xdr:spPr>
        <a:xfrm flipV="1">
          <a:off x="8022741" y="599994"/>
          <a:ext cx="1448671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57152</xdr:colOff>
      <xdr:row>13</xdr:row>
      <xdr:rowOff>762000</xdr:rowOff>
    </xdr:from>
    <xdr:to>
      <xdr:col>7</xdr:col>
      <xdr:colOff>687456</xdr:colOff>
      <xdr:row>14</xdr:row>
      <xdr:rowOff>47625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00184718-20EA-42E0-A539-F0F0BC70D525}"/>
            </a:ext>
          </a:extLst>
        </xdr:cNvPr>
        <xdr:cNvCxnSpPr/>
      </xdr:nvCxnSpPr>
      <xdr:spPr>
        <a:xfrm flipH="1">
          <a:off x="9888609" y="5251174"/>
          <a:ext cx="630304" cy="47003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</xdr:row>
      <xdr:rowOff>53342</xdr:rowOff>
    </xdr:from>
    <xdr:to>
      <xdr:col>6</xdr:col>
      <xdr:colOff>401955</xdr:colOff>
      <xdr:row>12</xdr:row>
      <xdr:rowOff>470296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6E35B228-C912-47D5-A17F-7D27BCF560F1}"/>
            </a:ext>
          </a:extLst>
        </xdr:cNvPr>
        <xdr:cNvCxnSpPr/>
      </xdr:nvCxnSpPr>
      <xdr:spPr>
        <a:xfrm flipV="1">
          <a:off x="8022741" y="599994"/>
          <a:ext cx="1448671" cy="41695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75B9-C70D-4624-AAD3-86864D343534}">
  <dimension ref="A1:J18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1" width="54.85546875" bestFit="1" customWidth="1"/>
    <col min="3" max="3" width="12.85546875" bestFit="1" customWidth="1"/>
    <col min="4" max="4" width="14.85546875" customWidth="1"/>
    <col min="5" max="5" width="10.85546875" customWidth="1"/>
    <col min="6" max="6" width="31.85546875" customWidth="1"/>
  </cols>
  <sheetData>
    <row r="1" spans="1:10" ht="21.75" customHeight="1" thickBot="1" x14ac:dyDescent="0.4">
      <c r="A1" s="24" t="s">
        <v>0</v>
      </c>
      <c r="B1" s="25"/>
      <c r="C1" s="25"/>
      <c r="D1" s="25"/>
      <c r="E1" s="25"/>
      <c r="F1" s="25"/>
      <c r="G1" s="26"/>
      <c r="I1" s="29" t="s">
        <v>22</v>
      </c>
      <c r="J1" s="30"/>
    </row>
    <row r="2" spans="1:10" ht="21.75" thickBot="1" x14ac:dyDescent="0.4">
      <c r="B2" s="11" t="s">
        <v>1</v>
      </c>
      <c r="C2" s="21">
        <v>0</v>
      </c>
      <c r="D2" s="11" t="s">
        <v>2</v>
      </c>
      <c r="E2" s="22">
        <v>0</v>
      </c>
      <c r="F2" s="12" t="s">
        <v>3</v>
      </c>
      <c r="G2" s="22">
        <v>0</v>
      </c>
      <c r="I2" s="31"/>
      <c r="J2" s="32"/>
    </row>
    <row r="3" spans="1:10" ht="37.15" customHeight="1" thickBot="1" x14ac:dyDescent="0.6">
      <c r="A3" s="17" t="s">
        <v>12</v>
      </c>
      <c r="I3" s="33"/>
      <c r="J3" s="34"/>
    </row>
    <row r="4" spans="1:10" s="14" customFormat="1" ht="67.5" thickBot="1" x14ac:dyDescent="0.3">
      <c r="A4" s="18" t="s">
        <v>16</v>
      </c>
      <c r="C4" s="15" t="s">
        <v>4</v>
      </c>
      <c r="D4" s="16" t="s">
        <v>8</v>
      </c>
      <c r="E4" s="16" t="s">
        <v>9</v>
      </c>
      <c r="F4" s="27" t="s">
        <v>21</v>
      </c>
      <c r="G4" s="27"/>
      <c r="H4" s="27"/>
      <c r="I4" s="27"/>
    </row>
    <row r="5" spans="1:10" ht="19.5" customHeight="1" thickBot="1" x14ac:dyDescent="0.3">
      <c r="A5" s="2" t="s">
        <v>15</v>
      </c>
      <c r="B5" s="3">
        <v>1.34E-2</v>
      </c>
      <c r="C5" s="8">
        <f>(C2+E2+G2)*B5</f>
        <v>0</v>
      </c>
      <c r="D5" s="8">
        <f>C5*G5</f>
        <v>0</v>
      </c>
      <c r="E5" s="8">
        <f>C5*G6</f>
        <v>0</v>
      </c>
      <c r="F5" t="s">
        <v>18</v>
      </c>
      <c r="G5" s="23">
        <v>0.7</v>
      </c>
    </row>
    <row r="6" spans="1:10" ht="15.75" thickBot="1" x14ac:dyDescent="0.3">
      <c r="A6" s="4" t="s">
        <v>5</v>
      </c>
      <c r="B6" s="5">
        <v>4.3E-3</v>
      </c>
      <c r="C6" s="8">
        <f>(C2+E2+G2)*B6</f>
        <v>0</v>
      </c>
      <c r="D6" s="9">
        <v>0</v>
      </c>
      <c r="E6" s="9">
        <f>C6</f>
        <v>0</v>
      </c>
      <c r="F6" t="s">
        <v>19</v>
      </c>
      <c r="G6" s="20">
        <f>VLOOKUP('Moins de 50 agents'!$G$5,Feuil1!$A$1:$B$7,2,0)</f>
        <v>0.3</v>
      </c>
    </row>
    <row r="7" spans="1:10" ht="15.75" thickBot="1" x14ac:dyDescent="0.3">
      <c r="A7" s="6" t="s">
        <v>6</v>
      </c>
      <c r="B7" s="7">
        <v>3.2000000000000002E-3</v>
      </c>
      <c r="C7" s="8">
        <f>(C2+E2+G2)*B7</f>
        <v>0</v>
      </c>
      <c r="D7" s="9">
        <v>0</v>
      </c>
      <c r="E7" s="9">
        <f t="shared" ref="E7:E8" si="0">C7</f>
        <v>0</v>
      </c>
    </row>
    <row r="8" spans="1:10" ht="30.75" thickBot="1" x14ac:dyDescent="0.3">
      <c r="A8" s="4" t="s">
        <v>7</v>
      </c>
      <c r="B8" s="5">
        <v>1.1000000000000001E-3</v>
      </c>
      <c r="C8" s="8">
        <f>(C2+E2+G2)*B8</f>
        <v>0</v>
      </c>
      <c r="D8" s="9">
        <v>0</v>
      </c>
      <c r="E8" s="9">
        <f t="shared" si="0"/>
        <v>0</v>
      </c>
    </row>
    <row r="9" spans="1:10" ht="15.75" thickBot="1" x14ac:dyDescent="0.3">
      <c r="A9" s="13" t="s">
        <v>10</v>
      </c>
      <c r="B9" s="3"/>
      <c r="C9" s="8">
        <f>SUM(C5:C8)</f>
        <v>0</v>
      </c>
      <c r="D9" s="8">
        <f>SUM(D5:D8)</f>
        <v>0</v>
      </c>
      <c r="E9" s="8">
        <f>SUM(E5:E8)</f>
        <v>0</v>
      </c>
    </row>
    <row r="10" spans="1:10" x14ac:dyDescent="0.25">
      <c r="A10" s="1"/>
    </row>
    <row r="11" spans="1:10" x14ac:dyDescent="0.25">
      <c r="A11" s="1"/>
    </row>
    <row r="12" spans="1:10" ht="21.75" thickBot="1" x14ac:dyDescent="0.4">
      <c r="B12" s="11" t="s">
        <v>1</v>
      </c>
      <c r="C12" s="21"/>
      <c r="D12" s="11" t="s">
        <v>2</v>
      </c>
      <c r="E12" s="22">
        <v>0</v>
      </c>
      <c r="F12" s="12" t="s">
        <v>3</v>
      </c>
      <c r="G12" s="22">
        <v>0</v>
      </c>
    </row>
    <row r="13" spans="1:10" ht="36.75" thickBot="1" x14ac:dyDescent="0.6">
      <c r="A13" s="17" t="s">
        <v>13</v>
      </c>
    </row>
    <row r="14" spans="1:10" ht="93" thickBot="1" x14ac:dyDescent="0.3">
      <c r="A14" s="18" t="s">
        <v>14</v>
      </c>
      <c r="B14" s="14"/>
      <c r="C14" s="15" t="s">
        <v>4</v>
      </c>
      <c r="D14" s="16" t="s">
        <v>8</v>
      </c>
      <c r="E14" s="16" t="s">
        <v>9</v>
      </c>
      <c r="F14" s="28" t="s">
        <v>21</v>
      </c>
      <c r="G14" s="27"/>
      <c r="H14" s="27"/>
      <c r="I14" s="27"/>
    </row>
    <row r="15" spans="1:10" ht="15.75" customHeight="1" thickBot="1" x14ac:dyDescent="0.3">
      <c r="A15" s="2" t="s">
        <v>17</v>
      </c>
      <c r="B15" s="3">
        <v>1.6400000000000001E-2</v>
      </c>
      <c r="C15" s="8">
        <f>(C12+E12+G12)*B15</f>
        <v>0</v>
      </c>
      <c r="D15" s="8">
        <f>C15*G15</f>
        <v>0</v>
      </c>
      <c r="E15" s="8">
        <f>C15*G16</f>
        <v>0</v>
      </c>
      <c r="F15" t="s">
        <v>18</v>
      </c>
      <c r="G15" s="23">
        <v>0.7</v>
      </c>
    </row>
    <row r="16" spans="1:10" ht="15.75" thickBot="1" x14ac:dyDescent="0.3">
      <c r="A16" s="4" t="s">
        <v>5</v>
      </c>
      <c r="B16" s="5">
        <v>4.3E-3</v>
      </c>
      <c r="C16" s="8">
        <f>(C12+E12+G12)*B16</f>
        <v>0</v>
      </c>
      <c r="D16" s="9">
        <v>0</v>
      </c>
      <c r="E16" s="9">
        <f>C16</f>
        <v>0</v>
      </c>
      <c r="F16" t="s">
        <v>19</v>
      </c>
      <c r="G16" s="20">
        <f>VLOOKUP('Moins de 50 agents'!$G$15,Feuil1!$A$1:$B$7,2,0)</f>
        <v>0.3</v>
      </c>
    </row>
    <row r="17" spans="1:5" ht="30.75" thickBot="1" x14ac:dyDescent="0.3">
      <c r="A17" s="4" t="s">
        <v>7</v>
      </c>
      <c r="B17" s="5">
        <v>1.1000000000000001E-3</v>
      </c>
      <c r="C17" s="8">
        <f>(C12+E12+G12)*B17</f>
        <v>0</v>
      </c>
      <c r="D17" s="9">
        <v>0</v>
      </c>
      <c r="E17" s="9">
        <f t="shared" ref="E17" si="1">C17</f>
        <v>0</v>
      </c>
    </row>
    <row r="18" spans="1:5" ht="15.75" thickBot="1" x14ac:dyDescent="0.3">
      <c r="A18" s="13" t="s">
        <v>10</v>
      </c>
      <c r="B18" s="3"/>
      <c r="C18" s="8">
        <f>SUM(C15:C17)</f>
        <v>0</v>
      </c>
      <c r="D18" s="8">
        <f>SUM(D15:D17)</f>
        <v>0</v>
      </c>
      <c r="E18" s="8">
        <f>SUM(E15:E17)</f>
        <v>0</v>
      </c>
    </row>
  </sheetData>
  <sheetProtection sheet="1" objects="1" scenarios="1"/>
  <mergeCells count="4">
    <mergeCell ref="A1:G1"/>
    <mergeCell ref="F4:I4"/>
    <mergeCell ref="F14:I14"/>
    <mergeCell ref="I1:J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ionner le taux choisi" xr:uid="{F11604ED-5CD1-4FDE-86B3-70293B4C2F0C}">
          <x14:formula1>
            <xm:f>Feuil1!$A$2:$A$7</xm:f>
          </x14:formula1>
          <xm:sqref>G5 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66BE-1E9F-41DF-95FA-65DB66796A39}">
  <dimension ref="A1:J18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54.85546875" bestFit="1" customWidth="1"/>
    <col min="3" max="3" width="12.85546875" bestFit="1" customWidth="1"/>
    <col min="4" max="4" width="14.85546875" customWidth="1"/>
    <col min="5" max="5" width="10.85546875" customWidth="1"/>
    <col min="6" max="6" width="31" bestFit="1" customWidth="1"/>
  </cols>
  <sheetData>
    <row r="1" spans="1:10" ht="21.75" thickBot="1" x14ac:dyDescent="0.4">
      <c r="A1" s="24" t="s">
        <v>11</v>
      </c>
      <c r="B1" s="25"/>
      <c r="C1" s="25"/>
      <c r="D1" s="25"/>
      <c r="E1" s="25"/>
      <c r="F1" s="25"/>
      <c r="G1" s="26"/>
      <c r="I1" s="29" t="s">
        <v>22</v>
      </c>
      <c r="J1" s="30"/>
    </row>
    <row r="2" spans="1:10" ht="21.75" thickBot="1" x14ac:dyDescent="0.4">
      <c r="B2" s="11" t="s">
        <v>1</v>
      </c>
      <c r="C2" s="21">
        <v>0</v>
      </c>
      <c r="D2" s="11" t="s">
        <v>2</v>
      </c>
      <c r="E2" s="22">
        <v>0</v>
      </c>
      <c r="F2" s="12" t="s">
        <v>3</v>
      </c>
      <c r="G2" s="22">
        <v>0</v>
      </c>
      <c r="I2" s="31"/>
      <c r="J2" s="32"/>
    </row>
    <row r="3" spans="1:10" ht="37.15" customHeight="1" thickBot="1" x14ac:dyDescent="0.6">
      <c r="A3" s="17" t="s">
        <v>12</v>
      </c>
      <c r="I3" s="33"/>
      <c r="J3" s="34"/>
    </row>
    <row r="4" spans="1:10" s="14" customFormat="1" ht="67.5" thickBot="1" x14ac:dyDescent="0.3">
      <c r="A4" s="18" t="s">
        <v>16</v>
      </c>
      <c r="C4" s="15" t="s">
        <v>4</v>
      </c>
      <c r="D4" s="16" t="s">
        <v>8</v>
      </c>
      <c r="E4" s="16" t="s">
        <v>9</v>
      </c>
      <c r="F4" s="28" t="s">
        <v>21</v>
      </c>
      <c r="G4" s="27"/>
      <c r="H4" s="27"/>
      <c r="I4" s="27"/>
    </row>
    <row r="5" spans="1:10" ht="24.75" customHeight="1" thickBot="1" x14ac:dyDescent="0.3">
      <c r="A5" s="2" t="s">
        <v>15</v>
      </c>
      <c r="B5" s="3">
        <v>1.78E-2</v>
      </c>
      <c r="C5" s="8">
        <f>(C2+E2+G2)*B5</f>
        <v>0</v>
      </c>
      <c r="D5" s="8">
        <f>C5/2</f>
        <v>0</v>
      </c>
      <c r="E5" s="8">
        <f>C5/2</f>
        <v>0</v>
      </c>
      <c r="F5" t="s">
        <v>18</v>
      </c>
      <c r="G5" s="23">
        <v>0.8</v>
      </c>
    </row>
    <row r="6" spans="1:10" ht="15.75" thickBot="1" x14ac:dyDescent="0.3">
      <c r="A6" s="4" t="s">
        <v>5</v>
      </c>
      <c r="B6" s="5">
        <v>4.3E-3</v>
      </c>
      <c r="C6" s="9">
        <f>(C2+E2+G2)*B6</f>
        <v>0</v>
      </c>
      <c r="D6" s="9">
        <v>0</v>
      </c>
      <c r="E6" s="9">
        <f>C6</f>
        <v>0</v>
      </c>
      <c r="F6" t="s">
        <v>19</v>
      </c>
      <c r="G6" s="20">
        <f>VLOOKUP(G5,Feuil1!$A$1:$B$7,2,0)</f>
        <v>0.2</v>
      </c>
    </row>
    <row r="7" spans="1:10" ht="15.75" thickBot="1" x14ac:dyDescent="0.3">
      <c r="A7" s="6" t="s">
        <v>6</v>
      </c>
      <c r="B7" s="7">
        <v>2.3999999999999998E-3</v>
      </c>
      <c r="C7" s="10">
        <f>(C2+E2+G2)*B7</f>
        <v>0</v>
      </c>
      <c r="D7" s="9">
        <v>0</v>
      </c>
      <c r="E7" s="9">
        <f t="shared" ref="E7:E8" si="0">C7</f>
        <v>0</v>
      </c>
    </row>
    <row r="8" spans="1:10" ht="30.75" thickBot="1" x14ac:dyDescent="0.3">
      <c r="A8" s="4" t="s">
        <v>7</v>
      </c>
      <c r="B8" s="5">
        <v>1.5E-3</v>
      </c>
      <c r="C8" s="9">
        <f>(C2+E2+G2)*B8</f>
        <v>0</v>
      </c>
      <c r="D8" s="9">
        <v>0</v>
      </c>
      <c r="E8" s="9">
        <f t="shared" si="0"/>
        <v>0</v>
      </c>
    </row>
    <row r="9" spans="1:10" ht="15.75" thickBot="1" x14ac:dyDescent="0.3">
      <c r="A9" s="13" t="s">
        <v>10</v>
      </c>
      <c r="B9" s="3"/>
      <c r="C9" s="8">
        <f>SUM(C5:C8)</f>
        <v>0</v>
      </c>
      <c r="D9" s="8">
        <f>SUM(D5:D8)</f>
        <v>0</v>
      </c>
      <c r="E9" s="8">
        <f>SUM(E5:E8)</f>
        <v>0</v>
      </c>
    </row>
    <row r="10" spans="1:10" x14ac:dyDescent="0.25">
      <c r="A10" s="1"/>
    </row>
    <row r="11" spans="1:10" x14ac:dyDescent="0.25">
      <c r="A11" s="1"/>
    </row>
    <row r="12" spans="1:10" ht="21.75" thickBot="1" x14ac:dyDescent="0.4">
      <c r="B12" s="11" t="s">
        <v>1</v>
      </c>
      <c r="C12" s="21">
        <v>0</v>
      </c>
      <c r="D12" s="11" t="s">
        <v>2</v>
      </c>
      <c r="E12" s="22">
        <v>0</v>
      </c>
      <c r="F12" s="12" t="s">
        <v>3</v>
      </c>
      <c r="G12" s="22">
        <v>0</v>
      </c>
    </row>
    <row r="13" spans="1:10" ht="36.75" thickBot="1" x14ac:dyDescent="0.6">
      <c r="A13" s="17" t="s">
        <v>13</v>
      </c>
    </row>
    <row r="14" spans="1:10" ht="93" thickBot="1" x14ac:dyDescent="0.3">
      <c r="A14" s="18" t="s">
        <v>14</v>
      </c>
      <c r="B14" s="14"/>
      <c r="C14" s="15" t="s">
        <v>4</v>
      </c>
      <c r="D14" s="16" t="s">
        <v>8</v>
      </c>
      <c r="E14" s="16" t="s">
        <v>9</v>
      </c>
      <c r="F14" s="28" t="s">
        <v>21</v>
      </c>
      <c r="G14" s="27"/>
      <c r="H14" s="27"/>
      <c r="I14" s="27"/>
    </row>
    <row r="15" spans="1:10" ht="15.75" thickBot="1" x14ac:dyDescent="0.3">
      <c r="A15" s="2" t="s">
        <v>15</v>
      </c>
      <c r="B15" s="3">
        <v>2.01E-2</v>
      </c>
      <c r="C15" s="8">
        <f>(C12+E12+G12)*B15</f>
        <v>0</v>
      </c>
      <c r="D15" s="8">
        <f>C15/2</f>
        <v>0</v>
      </c>
      <c r="E15" s="8">
        <f>C15/2</f>
        <v>0</v>
      </c>
      <c r="F15" t="s">
        <v>18</v>
      </c>
      <c r="G15" s="23">
        <v>0.5</v>
      </c>
    </row>
    <row r="16" spans="1:10" ht="15.75" thickBot="1" x14ac:dyDescent="0.3">
      <c r="A16" s="4" t="s">
        <v>5</v>
      </c>
      <c r="B16" s="5">
        <v>4.3E-3</v>
      </c>
      <c r="C16" s="9">
        <f>(C12+E12+G12)*B16</f>
        <v>0</v>
      </c>
      <c r="D16" s="9">
        <v>0</v>
      </c>
      <c r="E16" s="9">
        <f>C16</f>
        <v>0</v>
      </c>
      <c r="F16" t="s">
        <v>19</v>
      </c>
      <c r="G16" s="20">
        <f>VLOOKUP(G15,Feuil1!$A$1:$B$7,2,0)</f>
        <v>0.5</v>
      </c>
    </row>
    <row r="17" spans="1:5" ht="30.75" thickBot="1" x14ac:dyDescent="0.3">
      <c r="A17" s="4" t="s">
        <v>7</v>
      </c>
      <c r="B17" s="5">
        <v>1.5E-3</v>
      </c>
      <c r="C17" s="9">
        <f>(C12+E12+G12)*B17</f>
        <v>0</v>
      </c>
      <c r="D17" s="9">
        <v>0</v>
      </c>
      <c r="E17" s="9">
        <f t="shared" ref="E17" si="1">C17</f>
        <v>0</v>
      </c>
    </row>
    <row r="18" spans="1:5" ht="15.75" thickBot="1" x14ac:dyDescent="0.3">
      <c r="A18" s="13" t="s">
        <v>10</v>
      </c>
      <c r="B18" s="3"/>
      <c r="C18" s="8">
        <f>SUM(C15:C17)</f>
        <v>0</v>
      </c>
      <c r="D18" s="8">
        <f>SUM(D15:D17)</f>
        <v>0</v>
      </c>
      <c r="E18" s="8">
        <f>SUM(E15:E17)</f>
        <v>0</v>
      </c>
    </row>
  </sheetData>
  <sheetProtection sheet="1" objects="1" scenarios="1"/>
  <mergeCells count="4">
    <mergeCell ref="A1:G1"/>
    <mergeCell ref="F4:I4"/>
    <mergeCell ref="F14:I14"/>
    <mergeCell ref="I1:J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ionner le taux choisi" xr:uid="{E96CCE94-FE4F-421F-8990-BC8519DDC7A2}">
          <x14:formula1>
            <xm:f>Feuil1!$A$2:$A$7</xm:f>
          </x14:formula1>
          <xm:sqref>G5 G15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59E7-727D-487F-B66D-AF7A6A42505A}">
  <dimension ref="A1:B7"/>
  <sheetViews>
    <sheetView workbookViewId="0">
      <selection activeCell="B5" sqref="B5"/>
    </sheetView>
  </sheetViews>
  <sheetFormatPr baseColWidth="10" defaultRowHeight="15" x14ac:dyDescent="0.25"/>
  <cols>
    <col min="1" max="1" width="33" customWidth="1"/>
  </cols>
  <sheetData>
    <row r="1" spans="1:2" x14ac:dyDescent="0.25">
      <c r="A1" t="s">
        <v>18</v>
      </c>
      <c r="B1" t="s">
        <v>20</v>
      </c>
    </row>
    <row r="2" spans="1:2" x14ac:dyDescent="0.25">
      <c r="A2" s="19">
        <v>0.5</v>
      </c>
      <c r="B2" s="19">
        <v>0.5</v>
      </c>
    </row>
    <row r="3" spans="1:2" x14ac:dyDescent="0.25">
      <c r="A3" s="19">
        <v>0.6</v>
      </c>
      <c r="B3" s="19">
        <v>0.4</v>
      </c>
    </row>
    <row r="4" spans="1:2" x14ac:dyDescent="0.25">
      <c r="A4" s="19">
        <v>0.7</v>
      </c>
      <c r="B4" s="19">
        <v>0.3</v>
      </c>
    </row>
    <row r="5" spans="1:2" x14ac:dyDescent="0.25">
      <c r="A5" s="19">
        <v>0.8</v>
      </c>
      <c r="B5" s="19">
        <v>0.2</v>
      </c>
    </row>
    <row r="6" spans="1:2" x14ac:dyDescent="0.25">
      <c r="A6" s="19">
        <v>0.9</v>
      </c>
      <c r="B6" s="19">
        <v>0.1</v>
      </c>
    </row>
    <row r="7" spans="1:2" x14ac:dyDescent="0.25">
      <c r="A7" s="19">
        <v>1</v>
      </c>
      <c r="B7" s="19"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Moins de 50 agents</vt:lpstr>
      <vt:lpstr>plus de 50 agents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ROBERT</dc:creator>
  <cp:lastModifiedBy>Anne-Lyse LYVER</cp:lastModifiedBy>
  <dcterms:created xsi:type="dcterms:W3CDTF">2019-09-13T12:07:56Z</dcterms:created>
  <dcterms:modified xsi:type="dcterms:W3CDTF">2024-10-04T12:01:09Z</dcterms:modified>
</cp:coreProperties>
</file>